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perating statement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MPBF" sheetId="4" state="visible" r:id="rId4"/>
    <sheet xmlns:r="http://schemas.openxmlformats.org/officeDocument/2006/relationships" name="DSC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64C60"/>
      <sz val="14"/>
    </font>
    <font>
      <i val="1"/>
      <color rgb="005D6B7A"/>
    </font>
    <font>
      <b val="1"/>
      <color rgb="00FFFFFF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064C60"/>
      </patternFill>
    </fill>
    <fill>
      <patternFill patternType="solid">
        <fgColor rgb="00FFF8E6"/>
      </patternFill>
    </fill>
    <fill>
      <patternFill patternType="solid">
        <fgColor rgb="00E8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3" borderId="0" pivotButton="0" quotePrefix="0" xfId="0"/>
    <xf numFmtId="0" fontId="4" fillId="0" borderId="0" pivotButton="0" quotePrefix="0" xfId="0"/>
    <xf numFmtId="4" fontId="0" fillId="4" borderId="0" pivotButton="0" quotePrefix="0" xfId="0"/>
    <xf numFmtId="164" fontId="0" fillId="4" borderId="0" pivotButton="0" quotePrefix="0" xfId="0"/>
    <xf numFmtId="0" fontId="0" fillId="3" borderId="0" pivotButton="0" quotePrefix="0" xfId="0"/>
    <xf numFmtId="0" fontId="5" fillId="0" borderId="0" pivotButton="0" quotePrefix="0" xfId="0"/>
    <xf numFmtId="2" fontId="0" fillId="4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CMA input sheet — how to use</t>
        </is>
      </c>
    </row>
    <row r="2">
      <c r="A2" s="2" t="inlineStr">
        <is>
          <t>This workbook organises the data banks ask for in a CMA (Credit Monitoring Arrangement) proposal: operating statement, balance-sheet analysis, assessment of working capital and DSCR.</t>
        </is>
      </c>
    </row>
    <row r="3">
      <c r="A3" s="2" t="inlineStr">
        <is>
          <t>1. Enter audited figures for the last two years and provisional figures for the current year (₹ lakh).</t>
        </is>
      </c>
    </row>
    <row r="4">
      <c r="A4" s="2" t="inlineStr">
        <is>
          <t>2. Enter projections with written assumptions (sales growth, margins, receivable/inventory/payable days, loan repayments).</t>
        </is>
      </c>
    </row>
    <row r="5">
      <c r="A5" s="2" t="inlineStr">
        <is>
          <t>3. Check 'Difference (should be 0)' on the Balance sheet sheet — the balance sheet must tally every year.</t>
        </is>
      </c>
    </row>
    <row r="6">
      <c r="A6" s="2" t="inlineStr">
        <is>
          <t>4. Review current ratio, TOL/TNW, MPBF and DSCR. Your bank's own CMA format and norms apply.</t>
        </is>
      </c>
    </row>
    <row r="7">
      <c r="A7" s="2" t="inlineStr">
        <is>
          <t>Sample figures are illustrative only. Bebaak's CMA &amp; bank finance service prepares the complete file from ₹4,999.</t>
        </is>
      </c>
    </row>
    <row r="8">
      <c r="A8" s="2" t="inlineStr">
        <is>
          <t>Bebaak · bebaak.co · Template provided as-is for planning; review with your adviser. Yellow cells are inputs; other cells are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CMA input sheet — operating statement</t>
        </is>
      </c>
    </row>
    <row r="2">
      <c r="A2" s="4" t="inlineStr">
        <is>
          <t>₹ lakh. Yellow = inputs. Projections need written assumptions.</t>
        </is>
      </c>
    </row>
    <row r="4">
      <c r="A4" s="5" t="inlineStr">
        <is>
          <t>Particulars</t>
        </is>
      </c>
      <c r="B4" s="5" t="inlineStr">
        <is>
          <t>FY 2023-24 (Audited)</t>
        </is>
      </c>
      <c r="C4" s="5" t="inlineStr">
        <is>
          <t>FY 2024-25 (Audited)</t>
        </is>
      </c>
      <c r="D4" s="5" t="inlineStr">
        <is>
          <t>FY 2025-26 (Provisional)</t>
        </is>
      </c>
      <c r="E4" s="5" t="inlineStr">
        <is>
          <t>FY 2026-27 (Projected)</t>
        </is>
      </c>
      <c r="F4" s="5" t="inlineStr">
        <is>
          <t>FY 2027-28 (Projected)</t>
        </is>
      </c>
    </row>
    <row r="5">
      <c r="A5" t="inlineStr">
        <is>
          <t>Gross sales — domestic</t>
        </is>
      </c>
      <c r="B5" s="6" t="n">
        <v>480</v>
      </c>
      <c r="C5" s="6" t="n">
        <v>560</v>
      </c>
      <c r="D5" s="6" t="n">
        <v>640</v>
      </c>
      <c r="E5" s="6" t="n">
        <v>740</v>
      </c>
      <c r="F5" s="6" t="n">
        <v>840</v>
      </c>
    </row>
    <row r="6">
      <c r="A6" t="inlineStr">
        <is>
          <t>Gross sales — export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t="inlineStr">
        <is>
          <t>Less: returns &amp; discounts</t>
        </is>
      </c>
      <c r="B7" s="6" t="n">
        <v>8</v>
      </c>
      <c r="C7" s="6" t="n">
        <v>9</v>
      </c>
      <c r="D7" s="6" t="n">
        <v>10</v>
      </c>
      <c r="E7" s="6" t="n">
        <v>12</v>
      </c>
      <c r="F7" s="6" t="n">
        <v>13</v>
      </c>
    </row>
    <row r="8">
      <c r="A8" t="inlineStr">
        <is>
          <t>Raw material / purchases consumed</t>
        </is>
      </c>
      <c r="B8" s="6" t="n">
        <v>340</v>
      </c>
      <c r="C8" s="6" t="n">
        <v>392</v>
      </c>
      <c r="D8" s="6" t="n">
        <v>445</v>
      </c>
      <c r="E8" s="6" t="n">
        <v>513</v>
      </c>
      <c r="F8" s="6" t="n">
        <v>580</v>
      </c>
    </row>
    <row r="9">
      <c r="A9" t="inlineStr">
        <is>
          <t>Direct expenses (power, wages, freight)</t>
        </is>
      </c>
      <c r="B9" s="6" t="n">
        <v>26</v>
      </c>
      <c r="C9" s="6" t="n">
        <v>30</v>
      </c>
      <c r="D9" s="6" t="n">
        <v>35</v>
      </c>
      <c r="E9" s="6" t="n">
        <v>40</v>
      </c>
      <c r="F9" s="6" t="n">
        <v>45</v>
      </c>
    </row>
    <row r="10">
      <c r="A10" t="inlineStr">
        <is>
          <t>Change in stock (increase = negative)</t>
        </is>
      </c>
      <c r="B10" s="6" t="n">
        <v>-5</v>
      </c>
      <c r="C10" s="6" t="n">
        <v>-8</v>
      </c>
      <c r="D10" s="6" t="n">
        <v>-6</v>
      </c>
      <c r="E10" s="6" t="n">
        <v>-8</v>
      </c>
      <c r="F10" s="6" t="n">
        <v>-8</v>
      </c>
    </row>
    <row r="11">
      <c r="A11" t="inlineStr">
        <is>
          <t>Salaries &amp; admin expenses</t>
        </is>
      </c>
      <c r="B11" s="6" t="n">
        <v>38</v>
      </c>
      <c r="C11" s="6" t="n">
        <v>42</v>
      </c>
      <c r="D11" s="6" t="n">
        <v>48</v>
      </c>
      <c r="E11" s="6" t="n">
        <v>54</v>
      </c>
      <c r="F11" s="6" t="n">
        <v>60</v>
      </c>
    </row>
    <row r="12">
      <c r="A12" t="inlineStr">
        <is>
          <t>Selling expenses</t>
        </is>
      </c>
      <c r="B12" s="6" t="n">
        <v>10</v>
      </c>
      <c r="C12" s="6" t="n">
        <v>12</v>
      </c>
      <c r="D12" s="6" t="n">
        <v>14</v>
      </c>
      <c r="E12" s="6" t="n">
        <v>16</v>
      </c>
      <c r="F12" s="6" t="n">
        <v>18</v>
      </c>
    </row>
    <row r="13">
      <c r="A13" t="inlineStr">
        <is>
          <t>Depreciation</t>
        </is>
      </c>
      <c r="B13" s="6" t="n">
        <v>8</v>
      </c>
      <c r="C13" s="6" t="n">
        <v>9</v>
      </c>
      <c r="D13" s="6" t="n">
        <v>10</v>
      </c>
      <c r="E13" s="6" t="n">
        <v>12</v>
      </c>
      <c r="F13" s="6" t="n">
        <v>13</v>
      </c>
    </row>
    <row r="14">
      <c r="A14" t="inlineStr">
        <is>
          <t>Interest — working capital</t>
        </is>
      </c>
      <c r="B14" s="6" t="n">
        <v>9</v>
      </c>
      <c r="C14" s="6" t="n">
        <v>10</v>
      </c>
      <c r="D14" s="6" t="n">
        <v>12</v>
      </c>
      <c r="E14" s="6" t="n">
        <v>13</v>
      </c>
      <c r="F14" s="6" t="n">
        <v>14</v>
      </c>
    </row>
    <row r="15">
      <c r="A15" t="inlineStr">
        <is>
          <t>Interest — term loan</t>
        </is>
      </c>
      <c r="B15" s="6" t="n">
        <v>3</v>
      </c>
      <c r="C15" s="6" t="n">
        <v>4</v>
      </c>
      <c r="D15" s="6" t="n">
        <v>5</v>
      </c>
      <c r="E15" s="6" t="n">
        <v>5</v>
      </c>
      <c r="F15" s="6" t="n">
        <v>4</v>
      </c>
    </row>
    <row r="16">
      <c r="A16" t="inlineStr">
        <is>
          <t>Other income</t>
        </is>
      </c>
      <c r="B16" s="6" t="n">
        <v>2</v>
      </c>
      <c r="C16" s="6" t="n">
        <v>2</v>
      </c>
      <c r="D16" s="6" t="n">
        <v>3</v>
      </c>
      <c r="E16" s="6" t="n">
        <v>3</v>
      </c>
      <c r="F16" s="6" t="n">
        <v>3</v>
      </c>
    </row>
    <row r="17">
      <c r="A17" t="inlineStr">
        <is>
          <t>Income tax</t>
        </is>
      </c>
      <c r="B17" s="6" t="n">
        <v>11</v>
      </c>
      <c r="C17" s="6" t="n">
        <v>15</v>
      </c>
      <c r="D17" s="6" t="n">
        <v>17</v>
      </c>
      <c r="E17" s="6" t="n">
        <v>21</v>
      </c>
      <c r="F17" s="6" t="n">
        <v>26</v>
      </c>
    </row>
    <row r="18">
      <c r="A18" s="7" t="inlineStr">
        <is>
          <t>Net sales</t>
        </is>
      </c>
      <c r="B18" s="8">
        <f>B5+B6-B7</f>
        <v/>
      </c>
      <c r="C18" s="8">
        <f>C5+C6-C7</f>
        <v/>
      </c>
      <c r="D18" s="8">
        <f>D5+D6-D7</f>
        <v/>
      </c>
      <c r="E18" s="8">
        <f>E5+E6-E7</f>
        <v/>
      </c>
      <c r="F18" s="8">
        <f>F5+F6-F7</f>
        <v/>
      </c>
    </row>
    <row r="19">
      <c r="A19" s="7" t="inlineStr">
        <is>
          <t>Cost of production &amp; sales</t>
        </is>
      </c>
      <c r="B19" s="8">
        <f>B8+B9+B10</f>
        <v/>
      </c>
      <c r="C19" s="8">
        <f>C8+C9+C10</f>
        <v/>
      </c>
      <c r="D19" s="8">
        <f>D8+D9+D10</f>
        <v/>
      </c>
      <c r="E19" s="8">
        <f>E8+E9+E10</f>
        <v/>
      </c>
      <c r="F19" s="8">
        <f>F8+F9+F10</f>
        <v/>
      </c>
    </row>
    <row r="20">
      <c r="A20" s="7" t="inlineStr">
        <is>
          <t>Gross profit</t>
        </is>
      </c>
      <c r="B20" s="8">
        <f>B18-B19</f>
        <v/>
      </c>
      <c r="C20" s="8">
        <f>C18-C19</f>
        <v/>
      </c>
      <c r="D20" s="8">
        <f>D18-D19</f>
        <v/>
      </c>
      <c r="E20" s="8">
        <f>E18-E19</f>
        <v/>
      </c>
      <c r="F20" s="8">
        <f>F18-F19</f>
        <v/>
      </c>
    </row>
    <row r="21">
      <c r="A21" s="7" t="inlineStr">
        <is>
          <t>Gross profit %</t>
        </is>
      </c>
      <c r="B21" s="9">
        <f>IF(B18=0,0,B20/B18)</f>
        <v/>
      </c>
      <c r="C21" s="9">
        <f>IF(C18=0,0,C20/C18)</f>
        <v/>
      </c>
      <c r="D21" s="9">
        <f>IF(D18=0,0,D20/D18)</f>
        <v/>
      </c>
      <c r="E21" s="9">
        <f>IF(E18=0,0,E20/E18)</f>
        <v/>
      </c>
      <c r="F21" s="9">
        <f>IF(F18=0,0,F20/F18)</f>
        <v/>
      </c>
    </row>
    <row r="22">
      <c r="A22" s="7" t="inlineStr">
        <is>
          <t>Operating profit (EBITDA)</t>
        </is>
      </c>
      <c r="B22" s="8">
        <f>B20-B11-B12</f>
        <v/>
      </c>
      <c r="C22" s="8">
        <f>C20-C11-C12</f>
        <v/>
      </c>
      <c r="D22" s="8">
        <f>D20-D11-D12</f>
        <v/>
      </c>
      <c r="E22" s="8">
        <f>E20-E11-E12</f>
        <v/>
      </c>
      <c r="F22" s="8">
        <f>F20-F11-F12</f>
        <v/>
      </c>
    </row>
    <row r="23">
      <c r="A23" s="7" t="inlineStr">
        <is>
          <t>Profit before tax</t>
        </is>
      </c>
      <c r="B23" s="8">
        <f>B22-B13-B14-B15+B16</f>
        <v/>
      </c>
      <c r="C23" s="8">
        <f>C22-C13-C14-C15+C16</f>
        <v/>
      </c>
      <c r="D23" s="8">
        <f>D22-D13-D14-D15+D16</f>
        <v/>
      </c>
      <c r="E23" s="8">
        <f>E22-E13-E14-E15+E16</f>
        <v/>
      </c>
      <c r="F23" s="8">
        <f>F22-F13-F14-F15+F16</f>
        <v/>
      </c>
    </row>
    <row r="24">
      <c r="A24" s="7" t="inlineStr">
        <is>
          <t>Profit after tax</t>
        </is>
      </c>
      <c r="B24" s="8">
        <f>B23-B17</f>
        <v/>
      </c>
      <c r="C24" s="8">
        <f>C23-C17</f>
        <v/>
      </c>
      <c r="D24" s="8">
        <f>D23-D17</f>
        <v/>
      </c>
      <c r="E24" s="8">
        <f>E23-E17</f>
        <v/>
      </c>
      <c r="F24" s="8">
        <f>F23-F17</f>
        <v/>
      </c>
    </row>
    <row r="25">
      <c r="A25" s="7" t="inlineStr">
        <is>
          <t>Net cash accruals (PAT + depreciation)</t>
        </is>
      </c>
      <c r="B25" s="8">
        <f>B24+B13</f>
        <v/>
      </c>
      <c r="C25" s="8">
        <f>C24+C13</f>
        <v/>
      </c>
      <c r="D25" s="8">
        <f>D24+D13</f>
        <v/>
      </c>
      <c r="E25" s="8">
        <f>E24+E13</f>
        <v/>
      </c>
      <c r="F25" s="8">
        <f>F24+F13</f>
        <v/>
      </c>
    </row>
    <row r="26">
      <c r="A26" s="7" t="inlineStr">
        <is>
          <t>Sales growth %</t>
        </is>
      </c>
      <c r="B26" s="9" t="inlineStr"/>
      <c r="C26" s="9">
        <f>IF(B18=0,0,C18/B18-1)</f>
        <v/>
      </c>
      <c r="D26" s="9">
        <f>IF(C18=0,0,D18/C18-1)</f>
        <v/>
      </c>
      <c r="E26" s="9">
        <f>IF(D18=0,0,E18/D18-1)</f>
        <v/>
      </c>
      <c r="F26" s="9">
        <f>IF(E18=0,0,F18/E18-1)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CMA input sheet — balance sheet analysis</t>
        </is>
      </c>
    </row>
    <row r="2">
      <c r="A2" s="4" t="inlineStr">
        <is>
          <t>₹ lakh at year end.</t>
        </is>
      </c>
    </row>
    <row r="4">
      <c r="A4" s="5" t="inlineStr">
        <is>
          <t>Particulars</t>
        </is>
      </c>
      <c r="B4" s="5" t="inlineStr">
        <is>
          <t>FY 2023-24 (Audited)</t>
        </is>
      </c>
      <c r="C4" s="5" t="inlineStr">
        <is>
          <t>FY 2024-25 (Audited)</t>
        </is>
      </c>
      <c r="D4" s="5" t="inlineStr">
        <is>
          <t>FY 2025-26 (Provisional)</t>
        </is>
      </c>
      <c r="E4" s="5" t="inlineStr">
        <is>
          <t>FY 2026-27 (Projected)</t>
        </is>
      </c>
      <c r="F4" s="5" t="inlineStr">
        <is>
          <t>FY 2027-28 (Projected)</t>
        </is>
      </c>
    </row>
    <row r="5">
      <c r="A5" s="7" t="inlineStr">
        <is>
          <t>CURRENT LIABILITIES</t>
        </is>
      </c>
    </row>
    <row r="6">
      <c r="A6" t="inlineStr">
        <is>
          <t>Bank borrowings — working capital (CC/OD)</t>
        </is>
      </c>
      <c r="B6" s="10" t="n">
        <v>60</v>
      </c>
      <c r="C6" s="10" t="n">
        <v>70</v>
      </c>
      <c r="D6" s="10" t="n">
        <v>80</v>
      </c>
      <c r="E6" s="10" t="n">
        <v>95</v>
      </c>
      <c r="F6" s="10" t="n">
        <v>105</v>
      </c>
    </row>
    <row r="7">
      <c r="A7" t="inlineStr">
        <is>
          <t>Sundry creditors (trade)</t>
        </is>
      </c>
      <c r="B7" s="10" t="n">
        <v>42</v>
      </c>
      <c r="C7" s="10" t="n">
        <v>48</v>
      </c>
      <c r="D7" s="10" t="n">
        <v>55</v>
      </c>
      <c r="E7" s="10" t="n">
        <v>62</v>
      </c>
      <c r="F7" s="10" t="n">
        <v>70</v>
      </c>
    </row>
    <row r="8">
      <c r="A8" t="inlineStr">
        <is>
          <t>Advances from customers</t>
        </is>
      </c>
      <c r="B8" s="10" t="n">
        <v>4</v>
      </c>
      <c r="C8" s="10" t="n">
        <v>5</v>
      </c>
      <c r="D8" s="10" t="n">
        <v>5</v>
      </c>
      <c r="E8" s="10" t="n">
        <v>6</v>
      </c>
      <c r="F8" s="10" t="n">
        <v>6</v>
      </c>
    </row>
    <row r="9">
      <c r="A9" t="inlineStr">
        <is>
          <t>Statutory dues payable</t>
        </is>
      </c>
      <c r="B9" s="10" t="n">
        <v>6</v>
      </c>
      <c r="C9" s="10" t="n">
        <v>7</v>
      </c>
      <c r="D9" s="10" t="n">
        <v>8</v>
      </c>
      <c r="E9" s="10" t="n">
        <v>9</v>
      </c>
      <c r="F9" s="10" t="n">
        <v>10</v>
      </c>
    </row>
    <row r="10">
      <c r="A10" t="inlineStr">
        <is>
          <t>Term-loan instalments due within 1 year</t>
        </is>
      </c>
      <c r="B10" s="10" t="n">
        <v>6</v>
      </c>
      <c r="C10" s="10" t="n">
        <v>6</v>
      </c>
      <c r="D10" s="10" t="n">
        <v>8</v>
      </c>
      <c r="E10" s="10" t="n">
        <v>8</v>
      </c>
      <c r="F10" s="10" t="n">
        <v>8</v>
      </c>
    </row>
    <row r="11">
      <c r="A11" t="inlineStr">
        <is>
          <t>Other current liabilities</t>
        </is>
      </c>
      <c r="B11" s="10" t="n">
        <v>5</v>
      </c>
      <c r="C11" s="10" t="n">
        <v>6</v>
      </c>
      <c r="D11" s="10" t="n">
        <v>6</v>
      </c>
      <c r="E11" s="10" t="n">
        <v>7</v>
      </c>
      <c r="F11" s="10" t="n">
        <v>8</v>
      </c>
    </row>
    <row r="12">
      <c r="A12" s="7" t="inlineStr">
        <is>
          <t>TERM LIABILITIES</t>
        </is>
      </c>
    </row>
    <row r="13">
      <c r="A13" t="inlineStr">
        <is>
          <t>Term loans (excluding current portion)</t>
        </is>
      </c>
      <c r="B13" s="10" t="n">
        <v>20</v>
      </c>
      <c r="C13" s="10" t="n">
        <v>24</v>
      </c>
      <c r="D13" s="10" t="n">
        <v>30</v>
      </c>
      <c r="E13" s="10" t="n">
        <v>22</v>
      </c>
      <c r="F13" s="10" t="n">
        <v>14</v>
      </c>
    </row>
    <row r="14">
      <c r="A14" t="inlineStr">
        <is>
          <t>Unsecured loans — promoters (subordinated)</t>
        </is>
      </c>
      <c r="B14" s="10" t="n">
        <v>10</v>
      </c>
      <c r="C14" s="10" t="n">
        <v>10</v>
      </c>
      <c r="D14" s="10" t="n">
        <v>10</v>
      </c>
      <c r="E14" s="10" t="n">
        <v>10</v>
      </c>
      <c r="F14" s="10" t="n">
        <v>10</v>
      </c>
    </row>
    <row r="15">
      <c r="A15" s="7" t="inlineStr">
        <is>
          <t>NET WORTH</t>
        </is>
      </c>
    </row>
    <row r="16">
      <c r="A16" t="inlineStr">
        <is>
          <t>Capital</t>
        </is>
      </c>
      <c r="B16" s="10" t="n">
        <v>50</v>
      </c>
      <c r="C16" s="10" t="n">
        <v>50</v>
      </c>
      <c r="D16" s="10" t="n">
        <v>50</v>
      </c>
      <c r="E16" s="10" t="n">
        <v>50</v>
      </c>
      <c r="F16" s="10" t="n">
        <v>50</v>
      </c>
    </row>
    <row r="17">
      <c r="A17" t="inlineStr">
        <is>
          <t>Reserves &amp; surplus</t>
        </is>
      </c>
      <c r="B17" s="10" t="n">
        <v>38</v>
      </c>
      <c r="C17" s="10" t="n">
        <v>56</v>
      </c>
      <c r="D17" s="10" t="n">
        <v>78</v>
      </c>
      <c r="E17" s="10" t="n">
        <v>104</v>
      </c>
      <c r="F17" s="10" t="n">
        <v>136</v>
      </c>
    </row>
    <row r="18">
      <c r="A18" s="7" t="inlineStr">
        <is>
          <t>CURRENT ASSETS</t>
        </is>
      </c>
    </row>
    <row r="19">
      <c r="A19" t="inlineStr">
        <is>
          <t>Cash &amp; bank</t>
        </is>
      </c>
      <c r="B19" s="10" t="n">
        <v>6</v>
      </c>
      <c r="C19" s="10" t="n">
        <v>15</v>
      </c>
      <c r="D19" s="10" t="n">
        <v>22</v>
      </c>
      <c r="E19" s="10" t="n">
        <v>34</v>
      </c>
      <c r="F19" s="10" t="n">
        <v>46</v>
      </c>
    </row>
    <row r="20">
      <c r="A20" t="inlineStr">
        <is>
          <t>Receivables (trade)</t>
        </is>
      </c>
      <c r="B20" s="10" t="n">
        <v>88</v>
      </c>
      <c r="C20" s="10" t="n">
        <v>102</v>
      </c>
      <c r="D20" s="10" t="n">
        <v>118</v>
      </c>
      <c r="E20" s="10" t="n">
        <v>134</v>
      </c>
      <c r="F20" s="10" t="n">
        <v>150</v>
      </c>
    </row>
    <row r="21">
      <c r="A21" t="inlineStr">
        <is>
          <t>Inventory</t>
        </is>
      </c>
      <c r="B21" s="10" t="n">
        <v>70</v>
      </c>
      <c r="C21" s="10" t="n">
        <v>82</v>
      </c>
      <c r="D21" s="10" t="n">
        <v>95</v>
      </c>
      <c r="E21" s="10" t="n">
        <v>108</v>
      </c>
      <c r="F21" s="10" t="n">
        <v>122</v>
      </c>
    </row>
    <row r="22">
      <c r="A22" t="inlineStr">
        <is>
          <t>Advances to suppliers</t>
        </is>
      </c>
      <c r="B22" s="10" t="n">
        <v>5</v>
      </c>
      <c r="C22" s="10" t="n">
        <v>6</v>
      </c>
      <c r="D22" s="10" t="n">
        <v>6</v>
      </c>
      <c r="E22" s="10" t="n">
        <v>7</v>
      </c>
      <c r="F22" s="10" t="n">
        <v>8</v>
      </c>
    </row>
    <row r="23">
      <c r="A23" t="inlineStr">
        <is>
          <t>Other current assets</t>
        </is>
      </c>
      <c r="B23" s="10" t="n">
        <v>6</v>
      </c>
      <c r="C23" s="10" t="n">
        <v>7</v>
      </c>
      <c r="D23" s="10" t="n">
        <v>8</v>
      </c>
      <c r="E23" s="10" t="n">
        <v>9</v>
      </c>
      <c r="F23" s="10" t="n">
        <v>10</v>
      </c>
    </row>
    <row r="24">
      <c r="A24" s="7" t="inlineStr">
        <is>
          <t>FIXED &amp; NON-CURRENT ASSETS</t>
        </is>
      </c>
    </row>
    <row r="25">
      <c r="A25" t="inlineStr">
        <is>
          <t>Net fixed assets</t>
        </is>
      </c>
      <c r="B25" s="10" t="n">
        <v>64</v>
      </c>
      <c r="C25" s="10" t="n">
        <v>68</v>
      </c>
      <c r="D25" s="10" t="n">
        <v>79</v>
      </c>
      <c r="E25" s="10" t="n">
        <v>79</v>
      </c>
      <c r="F25" s="10" t="n">
        <v>79</v>
      </c>
    </row>
    <row r="26">
      <c r="A26" t="inlineStr">
        <is>
          <t>Non-current investments &amp; deposits</t>
        </is>
      </c>
      <c r="B26" s="10" t="n">
        <v>2</v>
      </c>
      <c r="C26" s="10" t="n">
        <v>2</v>
      </c>
      <c r="D26" s="10" t="n">
        <v>2</v>
      </c>
      <c r="E26" s="10" t="n">
        <v>2</v>
      </c>
      <c r="F26" s="10" t="n">
        <v>2</v>
      </c>
    </row>
    <row r="27">
      <c r="A27" t="inlineStr">
        <is>
          <t>Intangibles</t>
        </is>
      </c>
      <c r="B27" s="10" t="n">
        <v>0</v>
      </c>
      <c r="C27" s="10" t="n">
        <v>0</v>
      </c>
      <c r="D27" s="10" t="n">
        <v>0</v>
      </c>
      <c r="E27" s="10" t="n">
        <v>0</v>
      </c>
      <c r="F27" s="10" t="n">
        <v>0</v>
      </c>
    </row>
    <row r="29">
      <c r="A29" s="7" t="inlineStr">
        <is>
          <t>Total current liabilities</t>
        </is>
      </c>
      <c r="B29" s="8">
        <f>B6+B7+B8+B9+B10+B11</f>
        <v/>
      </c>
      <c r="C29" s="8">
        <f>C6+C7+C8+C9+C10+C11</f>
        <v/>
      </c>
      <c r="D29" s="8">
        <f>D6+D7+D8+D9+D10+D11</f>
        <v/>
      </c>
      <c r="E29" s="8">
        <f>E6+E7+E8+E9+E10+E11</f>
        <v/>
      </c>
      <c r="F29" s="8">
        <f>F6+F7+F8+F9+F10+F11</f>
        <v/>
      </c>
    </row>
    <row r="30">
      <c r="A30" s="7" t="inlineStr">
        <is>
          <t>Other current liabilities (excl. bank WC)</t>
        </is>
      </c>
      <c r="B30" s="8">
        <f>B7+B8+B9+B10+B11</f>
        <v/>
      </c>
      <c r="C30" s="8">
        <f>C7+C8+C9+C10+C11</f>
        <v/>
      </c>
      <c r="D30" s="8">
        <f>D7+D8+D9+D10+D11</f>
        <v/>
      </c>
      <c r="E30" s="8">
        <f>E7+E8+E9+E10+E11</f>
        <v/>
      </c>
      <c r="F30" s="8">
        <f>F7+F8+F9+F10+F11</f>
        <v/>
      </c>
    </row>
    <row r="31">
      <c r="A31" s="7" t="inlineStr">
        <is>
          <t>Total current assets</t>
        </is>
      </c>
      <c r="B31" s="8">
        <f>B19+B20+B21+B22+B23</f>
        <v/>
      </c>
      <c r="C31" s="8">
        <f>C19+C20+C21+C22+C23</f>
        <v/>
      </c>
      <c r="D31" s="8">
        <f>D19+D20+D21+D22+D23</f>
        <v/>
      </c>
      <c r="E31" s="8">
        <f>E19+E20+E21+E22+E23</f>
        <v/>
      </c>
      <c r="F31" s="8">
        <f>F19+F20+F21+F22+F23</f>
        <v/>
      </c>
    </row>
    <row r="32">
      <c r="A32" s="7" t="inlineStr">
        <is>
          <t>Total term liabilities</t>
        </is>
      </c>
      <c r="B32" s="8">
        <f>B13+B14</f>
        <v/>
      </c>
      <c r="C32" s="8">
        <f>C13+C14</f>
        <v/>
      </c>
      <c r="D32" s="8">
        <f>D13+D14</f>
        <v/>
      </c>
      <c r="E32" s="8">
        <f>E13+E14</f>
        <v/>
      </c>
      <c r="F32" s="8">
        <f>F13+F14</f>
        <v/>
      </c>
    </row>
    <row r="33">
      <c r="A33" s="7" t="inlineStr">
        <is>
          <t>Tangible net worth</t>
        </is>
      </c>
      <c r="B33" s="8">
        <f>B16+B17-B27</f>
        <v/>
      </c>
      <c r="C33" s="8">
        <f>C16+C17-C27</f>
        <v/>
      </c>
      <c r="D33" s="8">
        <f>D16+D17-D27</f>
        <v/>
      </c>
      <c r="E33" s="8">
        <f>E16+E17-E27</f>
        <v/>
      </c>
      <c r="F33" s="8">
        <f>F16+F17-F27</f>
        <v/>
      </c>
    </row>
    <row r="34">
      <c r="A34" s="7" t="inlineStr">
        <is>
          <t>Total liabilities</t>
        </is>
      </c>
      <c r="B34" s="8">
        <f>B29+B32+B16+B17</f>
        <v/>
      </c>
      <c r="C34" s="8">
        <f>C29+C32+C16+C17</f>
        <v/>
      </c>
      <c r="D34" s="8">
        <f>D29+D32+D16+D17</f>
        <v/>
      </c>
      <c r="E34" s="8">
        <f>E29+E32+E16+E17</f>
        <v/>
      </c>
      <c r="F34" s="8">
        <f>F29+F32+F16+F17</f>
        <v/>
      </c>
    </row>
    <row r="35">
      <c r="A35" s="7" t="inlineStr">
        <is>
          <t>Total assets</t>
        </is>
      </c>
      <c r="B35" s="8">
        <f>B31+B25+B26+B27</f>
        <v/>
      </c>
      <c r="C35" s="8">
        <f>C31+C25+C26+C27</f>
        <v/>
      </c>
      <c r="D35" s="8">
        <f>D31+D25+D26+D27</f>
        <v/>
      </c>
      <c r="E35" s="8">
        <f>E31+E25+E26+E27</f>
        <v/>
      </c>
      <c r="F35" s="8">
        <f>F31+F25+F26+F27</f>
        <v/>
      </c>
    </row>
    <row r="36">
      <c r="A36" s="7" t="inlineStr">
        <is>
          <t>Difference (should be 0)</t>
        </is>
      </c>
      <c r="B36" s="8">
        <f>B34-B35</f>
        <v/>
      </c>
      <c r="C36" s="8">
        <f>C34-C35</f>
        <v/>
      </c>
      <c r="D36" s="8">
        <f>D34-D35</f>
        <v/>
      </c>
      <c r="E36" s="8">
        <f>E34-E35</f>
        <v/>
      </c>
      <c r="F36" s="8">
        <f>F34-F35</f>
        <v/>
      </c>
    </row>
    <row r="37">
      <c r="A37" s="7" t="inlineStr">
        <is>
          <t>Net working capital</t>
        </is>
      </c>
      <c r="B37" s="8">
        <f>B31-B29</f>
        <v/>
      </c>
      <c r="C37" s="8">
        <f>C31-C29</f>
        <v/>
      </c>
      <c r="D37" s="8">
        <f>D31-D29</f>
        <v/>
      </c>
      <c r="E37" s="8">
        <f>E31-E29</f>
        <v/>
      </c>
      <c r="F37" s="8">
        <f>F31-F29</f>
        <v/>
      </c>
    </row>
    <row r="38">
      <c r="A38" s="7" t="inlineStr">
        <is>
          <t>Current ratio</t>
        </is>
      </c>
      <c r="B38" s="8">
        <f>IF(B29=0,0,B31/B29)</f>
        <v/>
      </c>
      <c r="C38" s="8">
        <f>IF(C29=0,0,C31/C29)</f>
        <v/>
      </c>
      <c r="D38" s="8">
        <f>IF(D29=0,0,D31/D29)</f>
        <v/>
      </c>
      <c r="E38" s="8">
        <f>IF(E29=0,0,E31/E29)</f>
        <v/>
      </c>
      <c r="F38" s="8">
        <f>IF(F29=0,0,F31/F29)</f>
        <v/>
      </c>
    </row>
    <row r="39">
      <c r="A39" s="7" t="inlineStr">
        <is>
          <t>TOL / TNW</t>
        </is>
      </c>
      <c r="B39" s="8">
        <f>IF(B33=0,0,(B29+B32)/B33)</f>
        <v/>
      </c>
      <c r="C39" s="8">
        <f>IF(C33=0,0,(C29+C32)/C33)</f>
        <v/>
      </c>
      <c r="D39" s="8">
        <f>IF(D33=0,0,(D29+D32)/D33)</f>
        <v/>
      </c>
      <c r="E39" s="8">
        <f>IF(E33=0,0,(E29+E32)/E33)</f>
        <v/>
      </c>
      <c r="F39" s="8">
        <f>IF(F33=0,0,(F29+F32)/F33)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Assessment of working capital (second method of lending)</t>
        </is>
      </c>
    </row>
    <row r="2">
      <c r="A2" s="4" t="inlineStr">
        <is>
          <t>Indicative. Banks apply their own norms; many MSME limits use the turnover method instead.</t>
        </is>
      </c>
    </row>
    <row r="4">
      <c r="A4" s="5" t="inlineStr">
        <is>
          <t>Particulars</t>
        </is>
      </c>
      <c r="B4" s="5" t="inlineStr">
        <is>
          <t>FY 2023-24 (Audited)</t>
        </is>
      </c>
      <c r="C4" s="5" t="inlineStr">
        <is>
          <t>FY 2024-25 (Audited)</t>
        </is>
      </c>
      <c r="D4" s="5" t="inlineStr">
        <is>
          <t>FY 2025-26 (Provisional)</t>
        </is>
      </c>
      <c r="E4" s="5" t="inlineStr">
        <is>
          <t>FY 2026-27 (Projected)</t>
        </is>
      </c>
      <c r="F4" s="5" t="inlineStr">
        <is>
          <t>FY 2027-28 (Projected)</t>
        </is>
      </c>
    </row>
    <row r="5">
      <c r="A5" s="11" t="inlineStr">
        <is>
          <t>Total current assets</t>
        </is>
      </c>
      <c r="B5" s="8">
        <f>'Balance sheet'!B31</f>
        <v/>
      </c>
      <c r="C5" s="8">
        <f>'Balance sheet'!C31</f>
        <v/>
      </c>
      <c r="D5" s="8">
        <f>'Balance sheet'!D31</f>
        <v/>
      </c>
      <c r="E5" s="8">
        <f>'Balance sheet'!E31</f>
        <v/>
      </c>
      <c r="F5" s="8">
        <f>'Balance sheet'!F31</f>
        <v/>
      </c>
    </row>
    <row r="6">
      <c r="A6" s="11" t="inlineStr">
        <is>
          <t>Other current liabilities (excl. bank WC)</t>
        </is>
      </c>
      <c r="B6" s="8">
        <f>'Balance sheet'!B30</f>
        <v/>
      </c>
      <c r="C6" s="8">
        <f>'Balance sheet'!C30</f>
        <v/>
      </c>
      <c r="D6" s="8">
        <f>'Balance sheet'!D30</f>
        <v/>
      </c>
      <c r="E6" s="8">
        <f>'Balance sheet'!E30</f>
        <v/>
      </c>
      <c r="F6" s="8">
        <f>'Balance sheet'!F30</f>
        <v/>
      </c>
    </row>
    <row r="7">
      <c r="A7" s="11" t="inlineStr">
        <is>
          <t>Working capital gap (1 − 2)</t>
        </is>
      </c>
      <c r="B7" s="8">
        <f>B5-B6</f>
        <v/>
      </c>
      <c r="C7" s="8">
        <f>C5-C6</f>
        <v/>
      </c>
      <c r="D7" s="8">
        <f>D5-D6</f>
        <v/>
      </c>
      <c r="E7" s="8">
        <f>E5-E6</f>
        <v/>
      </c>
      <c r="F7" s="8">
        <f>F5-F6</f>
        <v/>
      </c>
    </row>
    <row r="8">
      <c r="A8" s="11" t="inlineStr">
        <is>
          <t>Minimum stipulated NWC: 25% of total current assets</t>
        </is>
      </c>
      <c r="B8" s="8">
        <f>0.25*B5</f>
        <v/>
      </c>
      <c r="C8" s="8">
        <f>0.25*C5</f>
        <v/>
      </c>
      <c r="D8" s="8">
        <f>0.25*D5</f>
        <v/>
      </c>
      <c r="E8" s="8">
        <f>0.25*E5</f>
        <v/>
      </c>
      <c r="F8" s="8">
        <f>0.25*F5</f>
        <v/>
      </c>
    </row>
    <row r="9">
      <c r="A9" s="11" t="inlineStr">
        <is>
          <t>Actual / projected NWC</t>
        </is>
      </c>
      <c r="B9" s="8">
        <f>'Balance sheet'!B37</f>
        <v/>
      </c>
      <c r="C9" s="8">
        <f>'Balance sheet'!C37</f>
        <v/>
      </c>
      <c r="D9" s="8">
        <f>'Balance sheet'!D37</f>
        <v/>
      </c>
      <c r="E9" s="8">
        <f>'Balance sheet'!E37</f>
        <v/>
      </c>
      <c r="F9" s="8">
        <f>'Balance sheet'!F37</f>
        <v/>
      </c>
    </row>
    <row r="10">
      <c r="A10" s="11" t="inlineStr">
        <is>
          <t>Item 3 minus item 4</t>
        </is>
      </c>
      <c r="B10" s="8">
        <f>B7-B8</f>
        <v/>
      </c>
      <c r="C10" s="8">
        <f>C7-C8</f>
        <v/>
      </c>
      <c r="D10" s="8">
        <f>D7-D8</f>
        <v/>
      </c>
      <c r="E10" s="8">
        <f>E7-E8</f>
        <v/>
      </c>
      <c r="F10" s="8">
        <f>F7-F8</f>
        <v/>
      </c>
    </row>
    <row r="11">
      <c r="A11" s="11" t="inlineStr">
        <is>
          <t>Item 3 minus item 5</t>
        </is>
      </c>
      <c r="B11" s="8">
        <f>B7-B9</f>
        <v/>
      </c>
      <c r="C11" s="8">
        <f>C7-C9</f>
        <v/>
      </c>
      <c r="D11" s="8">
        <f>D7-D9</f>
        <v/>
      </c>
      <c r="E11" s="8">
        <f>E7-E9</f>
        <v/>
      </c>
      <c r="F11" s="8">
        <f>F7-F9</f>
        <v/>
      </c>
    </row>
    <row r="12">
      <c r="A12" s="7" t="inlineStr">
        <is>
          <t>MPBF (lower of 6 and 7)</t>
        </is>
      </c>
      <c r="B12" s="8">
        <f>MIN(B10,B11)</f>
        <v/>
      </c>
      <c r="C12" s="8">
        <f>MIN(C10,C11)</f>
        <v/>
      </c>
      <c r="D12" s="8">
        <f>MIN(D10,D11)</f>
        <v/>
      </c>
      <c r="E12" s="8">
        <f>MIN(E10,E11)</f>
        <v/>
      </c>
      <c r="F12" s="8">
        <f>MIN(F10,F11)</f>
        <v/>
      </c>
    </row>
    <row r="13">
      <c r="A13" s="11" t="inlineStr">
        <is>
          <t>Excess borrowing (bank WC − MPBF)</t>
        </is>
      </c>
      <c r="B13" s="8">
        <f>'Balance sheet'!B6-B12</f>
        <v/>
      </c>
      <c r="C13" s="8">
        <f>'Balance sheet'!C6-C12</f>
        <v/>
      </c>
      <c r="D13" s="8">
        <f>'Balance sheet'!D6-D12</f>
        <v/>
      </c>
      <c r="E13" s="8">
        <f>'Balance sheet'!E6-E12</f>
        <v/>
      </c>
      <c r="F13" s="8">
        <f>'Balance sheet'!F6-F12</f>
        <v/>
      </c>
    </row>
    <row r="14">
      <c r="A14" s="11" t="inlineStr">
        <is>
          <t>Turnover method: 20% of projected net sales</t>
        </is>
      </c>
      <c r="B14" s="8">
        <f>0.2*'Operating statement'!B18</f>
        <v/>
      </c>
      <c r="C14" s="8">
        <f>0.2*'Operating statement'!C18</f>
        <v/>
      </c>
      <c r="D14" s="8">
        <f>0.2*'Operating statement'!D18</f>
        <v/>
      </c>
      <c r="E14" s="8">
        <f>0.2*'Operating statement'!E18</f>
        <v/>
      </c>
      <c r="F14" s="8">
        <f>0.2*'Operating statement'!F18</f>
        <v/>
      </c>
    </row>
    <row r="15">
      <c r="A15" s="11" t="inlineStr">
        <is>
          <t>Turnover method: 25% of net sales (WC requirement)</t>
        </is>
      </c>
      <c r="B15" s="8">
        <f>0.25*'Operating statement'!B18</f>
        <v/>
      </c>
      <c r="C15" s="8">
        <f>0.25*'Operating statement'!C18</f>
        <v/>
      </c>
      <c r="D15" s="8">
        <f>0.25*'Operating statement'!D18</f>
        <v/>
      </c>
      <c r="E15" s="8">
        <f>0.25*'Operating statement'!E18</f>
        <v/>
      </c>
      <c r="F15" s="8">
        <f>0.25*'Operating statement'!F18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3" t="inlineStr">
        <is>
          <t>Debt service coverage ratio</t>
        </is>
      </c>
    </row>
    <row r="2">
      <c r="A2" s="4" t="inlineStr">
        <is>
          <t>Uses PAT, depreciation and term-loan interest from the operating statement.</t>
        </is>
      </c>
    </row>
    <row r="4">
      <c r="A4" s="5" t="inlineStr">
        <is>
          <t>Particulars</t>
        </is>
      </c>
      <c r="B4" s="5" t="inlineStr">
        <is>
          <t>FY 2023-24 (Audited)</t>
        </is>
      </c>
      <c r="C4" s="5" t="inlineStr">
        <is>
          <t>FY 2024-25 (Audited)</t>
        </is>
      </c>
      <c r="D4" s="5" t="inlineStr">
        <is>
          <t>FY 2025-26 (Provisional)</t>
        </is>
      </c>
      <c r="E4" s="5" t="inlineStr">
        <is>
          <t>FY 2026-27 (Projected)</t>
        </is>
      </c>
      <c r="F4" s="5" t="inlineStr">
        <is>
          <t>FY 2027-28 (Projected)</t>
        </is>
      </c>
    </row>
    <row r="5">
      <c r="A5" t="inlineStr">
        <is>
          <t>PAT + depreciation + term-loan interest</t>
        </is>
      </c>
      <c r="B5" s="8">
        <f>'Operating statement'!B24+'Operating statement'!B13+'Operating statement'!B15</f>
        <v/>
      </c>
      <c r="C5" s="8">
        <f>'Operating statement'!C24+'Operating statement'!C13+'Operating statement'!C15</f>
        <v/>
      </c>
      <c r="D5" s="8">
        <f>'Operating statement'!D24+'Operating statement'!D13+'Operating statement'!D15</f>
        <v/>
      </c>
      <c r="E5" s="8">
        <f>'Operating statement'!E24+'Operating statement'!E13+'Operating statement'!E15</f>
        <v/>
      </c>
      <c r="F5" s="8">
        <f>'Operating statement'!F24+'Operating statement'!F13+'Operating statement'!F15</f>
        <v/>
      </c>
    </row>
    <row r="6">
      <c r="A6" t="inlineStr">
        <is>
          <t>Term-loan principal repaid in the year</t>
        </is>
      </c>
      <c r="B6" s="6" t="n">
        <v>6</v>
      </c>
      <c r="C6" s="6" t="n">
        <v>6</v>
      </c>
      <c r="D6" s="6" t="n">
        <v>6</v>
      </c>
      <c r="E6" s="6" t="n">
        <v>8</v>
      </c>
      <c r="F6" s="6" t="n">
        <v>8</v>
      </c>
    </row>
    <row r="7">
      <c r="A7" t="inlineStr">
        <is>
          <t>Term-loan interest</t>
        </is>
      </c>
      <c r="B7" s="8">
        <f>'Operating statement'!B15</f>
        <v/>
      </c>
      <c r="C7" s="8">
        <f>'Operating statement'!C15</f>
        <v/>
      </c>
      <c r="D7" s="8">
        <f>'Operating statement'!D15</f>
        <v/>
      </c>
      <c r="E7" s="8">
        <f>'Operating statement'!E15</f>
        <v/>
      </c>
      <c r="F7" s="8">
        <f>'Operating statement'!F15</f>
        <v/>
      </c>
    </row>
    <row r="8">
      <c r="A8" s="7" t="inlineStr">
        <is>
          <t>DSCR</t>
        </is>
      </c>
      <c r="B8" s="12">
        <f>IF((B6+B7)=0,0,B5/(B6+B7))</f>
        <v/>
      </c>
      <c r="C8" s="12">
        <f>IF((C6+C7)=0,0,C5/(C6+C7))</f>
        <v/>
      </c>
      <c r="D8" s="12">
        <f>IF((D6+D7)=0,0,D5/(D6+D7))</f>
        <v/>
      </c>
      <c r="E8" s="12">
        <f>IF((E6+E7)=0,0,E5/(E6+E7))</f>
        <v/>
      </c>
      <c r="F8" s="12">
        <f>IF((F6+F7)=0,0,F5/(F6+F7))</f>
        <v/>
      </c>
    </row>
    <row r="9">
      <c r="A9" s="7" t="inlineStr">
        <is>
          <t>Average DSCR (projected years)</t>
        </is>
      </c>
      <c r="E9" s="13">
        <f>AVERAGE(E8:F8)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2026-10-31T15:17:55Z</dcterms:created>
  <dcterms:modified xmlns:dcterms="http://purl.org/dc/terms/" xmlns:xsi="http://www.w3.org/2001/XMLSchema-instance" xsi:type="dcterms:W3CDTF">2026-10-31T15:17:55Z</dcterms:modified>
</cp:coreProperties>
</file>